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8221D943-42D4-49E7-AF2E-420C0884B19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2024" sheetId="3" r:id="rId2"/>
  </sheets>
  <definedNames>
    <definedName name="_xlnm.Print_Area" localSheetId="1">'Plantilla Ejecución 2024'!$A$1:$G$151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3" l="1"/>
  <c r="G59" i="3"/>
  <c r="G36" i="3"/>
  <c r="G34" i="3"/>
  <c r="G32" i="3"/>
  <c r="G28" i="3"/>
  <c r="G26" i="3"/>
  <c r="G24" i="3"/>
  <c r="G23" i="3"/>
  <c r="G22" i="3"/>
  <c r="G21" i="3"/>
  <c r="G20" i="3"/>
  <c r="G19" i="3"/>
  <c r="G18" i="3"/>
  <c r="G17" i="3"/>
  <c r="G16" i="3"/>
  <c r="G14" i="3"/>
  <c r="G13" i="3"/>
  <c r="G12" i="3"/>
  <c r="G11" i="3"/>
  <c r="F58" i="3"/>
  <c r="F35" i="3"/>
  <c r="F25" i="3"/>
  <c r="F15" i="3"/>
  <c r="F10" i="3"/>
  <c r="E15" i="3"/>
  <c r="G31" i="3"/>
  <c r="G30" i="3"/>
  <c r="G27" i="3"/>
  <c r="E25" i="3"/>
  <c r="E10" i="3"/>
  <c r="F121" i="3" l="1"/>
  <c r="F9" i="3"/>
  <c r="E121" i="3"/>
  <c r="E9" i="3"/>
  <c r="D58" i="3"/>
  <c r="G58" i="3" s="1"/>
  <c r="D35" i="3"/>
  <c r="D25" i="3"/>
  <c r="D15" i="3"/>
  <c r="C15" i="3"/>
  <c r="D9" i="3" l="1"/>
  <c r="D121" i="3"/>
  <c r="C35" i="3"/>
  <c r="G35" i="3" s="1"/>
  <c r="B15" i="3"/>
  <c r="G15" i="3" s="1"/>
  <c r="C10" i="3"/>
  <c r="B10" i="3"/>
  <c r="G10" i="3" s="1"/>
  <c r="C9" i="3" l="1"/>
  <c r="C121" i="3"/>
  <c r="B9" i="3"/>
  <c r="G9" i="3" s="1"/>
  <c r="B121" i="3" l="1"/>
  <c r="G121" i="3" s="1"/>
  <c r="G29" i="3"/>
  <c r="B25" i="3" l="1"/>
  <c r="G25" i="3" s="1"/>
  <c r="G119" i="3" l="1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<sst xmlns="http://schemas.openxmlformats.org/spreadsheetml/2006/main" count="202" uniqueCount="116">
  <si>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</si>
  <si>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</si>
  <si>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</si>
  <si>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</si>
  <si>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</si>
  <si>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</si>
  <si>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</si>
  <si>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</si>
  <si>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</si>
  <si>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</si>
  <si>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</si>
  <si>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</si>
  <si>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</si>
  <si>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</si>
  <si>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</si>
  <si>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</si>
  <si>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</si>
  <si>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</si>
  <si>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</si>
  <si>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</si>
  <si>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</si>
  <si>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</si>
  <si>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</si>
  <si>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</si>
  <si>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</si>
  <si>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</si>
  <si>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</si>
  <si>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</si>
  <si>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</si>
  <si>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</si>
  <si>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</si>
  <si>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</si>
  <si>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</si>
  <si>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</si>
  <si>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</si>
  <si>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</si>
  <si>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</si>
  <si>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</si>
  <si>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</si>
  <si>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</si>
  <si>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</si>
  <si>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</si>
  <si>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</si>
  <si>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</si>
  <si>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</si>
  <si>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</si>
  <si>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</si>
  <si>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</si>
  <si>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</si>
  <si>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</si>
  <si>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</si>
  <si>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</si>
  <si>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</si>
  <si>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</si>
  <si>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</si>
  <si>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</si>
  <si>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</si>
  <si>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</si>
  <si>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</si>
  <si>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</si>
  <si>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</si>
  <si>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</si>
  <si>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</si>
  <si>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</si>
  <si>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</si>
  <si>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</si>
  <si>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</si>
  <si>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</si>
  <si>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</si>
  <si>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</si>
  <si>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</si>
  <si>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</si>
  <si>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</si>
  <si>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</si>
  <si>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</si>
  <si>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</si>
  <si>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</si>
  <si>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</si>
  <si>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</si>
  <si>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</si>
  <si>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</si>
  <si>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</si>
  <si>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</si>
  <si>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</si>
  <si>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</si>
  <si>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</si>
  <si>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</si>
  <si>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</si>
  <si>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</si>
  <si>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</si>
  <si>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</si>
  <si>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</si>
  <si>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</si>
  <si>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</si>
  <si>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</si>
  <si>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</si>
  <si>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</si>
  <si>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__________________________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</si>
  <si>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</si>
  <si>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</si>
  <si>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%</t>
  </si>
  <si>
    <t xml:space="preserve">                                                            Total </t>
  </si>
  <si>
    <t xml:space="preserve">            Enero </t>
  </si>
  <si>
    <t xml:space="preserve">                     ________________________________</t>
  </si>
  <si>
    <t>Año 2024</t>
  </si>
  <si>
    <r>
      <t xml:space="preserve"> </t>
    </r>
    <r>
      <rPr>
        <b/>
        <sz val="12"/>
        <color theme="1"/>
        <rFont val="Arial Narrow"/>
        <family val="2"/>
      </rPr>
      <t xml:space="preserve"> Presupuesto Aprobado: </t>
    </r>
    <r>
      <rPr>
        <sz val="12"/>
        <color theme="1"/>
        <rFont val="Arial Narrow"/>
        <family val="2"/>
      </rPr>
      <t xml:space="preserve">se refiere al presupuesto aprobado en la Ley de Presupuesto General del Estado. </t>
    </r>
  </si>
  <si>
    <r>
      <rPr>
        <b/>
        <sz val="12"/>
        <color theme="1"/>
        <rFont val="Arial Narrow"/>
        <family val="2"/>
      </rPr>
      <t xml:space="preserve">  Presupuesto Modificado:</t>
    </r>
    <r>
      <rPr>
        <sz val="12"/>
        <color theme="1"/>
        <rFont val="Arial Narrow"/>
        <family val="2"/>
      </rPr>
      <t xml:space="preserve"> Se refiere al presupuesto aprobado en caso de que el Congreso Nacional apruebe un presupuesto complementario. </t>
    </r>
  </si>
  <si>
    <r>
      <t xml:space="preserve">  </t>
    </r>
    <r>
      <rPr>
        <b/>
        <sz val="12"/>
        <color theme="1"/>
        <rFont val="Arial Narrow"/>
        <family val="2"/>
      </rPr>
      <t xml:space="preserve">Total Devengado: </t>
    </r>
    <r>
      <rPr>
        <sz val="12"/>
        <color theme="1"/>
        <rFont val="Arial Narrow"/>
        <family val="2"/>
      </rPr>
      <t>Son los recursos financieros que surgen con la obligación de pago por la recepción de conformidad de obras, bienes y servicios oportunamente contratados, en los casos de gastos sin contraprestación, por haberse cumplido los requisitos administrativos dispuestos por reglamento de la presente Ley.</t>
    </r>
  </si>
  <si>
    <t xml:space="preserve">     Licda. Odaliza Bàez</t>
  </si>
  <si>
    <t xml:space="preserve">     Analista De Presupuesto </t>
  </si>
  <si>
    <t xml:space="preserve">                         Enc. Departamento Financiero </t>
  </si>
  <si>
    <t xml:space="preserve">                             Licda. Katy Tavarez </t>
  </si>
  <si>
    <t xml:space="preserve">               Febrero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</si>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</sst>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0</xdr:row>
      <xdr:rowOff>38100</xdr:rowOff>
    </xdr:from>
    <xdr:to>
      <xdr:col>5</xdr:col>
      <xdr:colOff>897172</xdr:colOff>
      <xdr:row>5</xdr:row>
      <xdr:rowOff>114300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38100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66675</xdr:rowOff>
    </xdr:from>
    <xdr:to>
      <xdr:col>0</xdr:col>
      <xdr:colOff>1362075</xdr:colOff>
      <xdr:row>5</xdr:row>
      <xdr:rowOff>95349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42</xdr:row>
      <xdr:rowOff>104775</xdr:rowOff>
    </xdr:from>
    <xdr:to>
      <xdr:col>0</xdr:col>
      <xdr:colOff>1314450</xdr:colOff>
      <xdr:row>47</xdr:row>
      <xdr:rowOff>133449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048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438150</xdr:colOff>
      <xdr:row>41</xdr:row>
      <xdr:rowOff>352425</xdr:rowOff>
    </xdr:from>
    <xdr:to>
      <xdr:col>5</xdr:col>
      <xdr:colOff>992421</xdr:colOff>
      <xdr:row>47</xdr:row>
      <xdr:rowOff>47625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9867900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106</xdr:row>
      <xdr:rowOff>85725</xdr:rowOff>
    </xdr:from>
    <xdr:to>
      <xdr:col>0</xdr:col>
      <xdr:colOff>1447800</xdr:colOff>
      <xdr:row>111</xdr:row>
      <xdr:rowOff>114399</xdr:rowOff>
    </xdr:to>
    <xdr:pic>
      <xdr:nvPicPr>
        <xdr:cNvPr id="10" name="Imagen 9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27457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457200</xdr:colOff>
      <xdr:row>106</xdr:row>
      <xdr:rowOff>57150</xdr:rowOff>
    </xdr:from>
    <xdr:ext cx="1630596" cy="1028700"/>
    <xdr:pic>
      <xdr:nvPicPr>
        <xdr:cNvPr id="15" name="3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2290762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2" t="s">
        <v>84</v>
      </c>
      <c r="B1" s="52"/>
      <c r="C1" s="52"/>
      <c r="E1" s="9" t="s">
        <v>39</v>
      </c>
    </row>
    <row r="2" spans="1:5" ht="18.75" x14ac:dyDescent="0.25">
      <c r="A2" s="52" t="s">
        <v>83</v>
      </c>
      <c r="B2" s="52"/>
      <c r="C2" s="52"/>
      <c r="E2" s="15" t="s">
        <v>87</v>
      </c>
    </row>
    <row r="3" spans="1:5" ht="18.75" x14ac:dyDescent="0.25">
      <c r="A3" s="52" t="s">
        <v>93</v>
      </c>
      <c r="B3" s="52"/>
      <c r="C3" s="52"/>
      <c r="E3" s="15" t="s">
        <v>88</v>
      </c>
    </row>
    <row r="4" spans="1:5" ht="18.75" x14ac:dyDescent="0.3">
      <c r="A4" s="54" t="s">
        <v>94</v>
      </c>
      <c r="B4" s="54"/>
      <c r="C4" s="54"/>
      <c r="E4" s="9" t="s">
        <v>82</v>
      </c>
    </row>
    <row r="5" spans="1:5" x14ac:dyDescent="0.25">
      <c r="A5" s="53" t="s">
        <v>36</v>
      </c>
      <c r="B5" s="53"/>
      <c r="C5" s="53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U138"/>
  <sheetViews>
    <sheetView showGridLines="0" tabSelected="1" view="pageBreakPreview" topLeftCell="A114" zoomScaleNormal="100" zoomScaleSheetLayoutView="100" workbookViewId="0">
      <selection activeCell="C25" sqref="C25"/>
    </sheetView>
  </sheetViews>
  <sheetFormatPr baseColWidth="10" defaultColWidth="9.140625" defaultRowHeight="15" x14ac:dyDescent="0.25"/>
  <cols>
    <col min="1" max="1" width="59.7109375" customWidth="1"/>
    <col min="2" max="2" width="19.28515625" style="36" customWidth="1"/>
    <col min="3" max="6" width="16.140625" style="36" customWidth="1"/>
    <col min="7" max="7" width="17" style="25" customWidth="1"/>
    <col min="8" max="8" width="0.5703125" style="25" customWidth="1"/>
    <col min="9" max="9" width="14.85546875" bestFit="1" customWidth="1"/>
    <col min="10" max="10" width="96.7109375" bestFit="1" customWidth="1"/>
    <col min="12" max="19" width="6" bestFit="1" customWidth="1"/>
    <col min="20" max="21" width="7" bestFit="1" customWidth="1"/>
  </cols>
  <sheetData>
    <row r="3" spans="1:21" x14ac:dyDescent="0.25">
      <c r="A3" s="55" t="s">
        <v>95</v>
      </c>
      <c r="B3" s="55"/>
      <c r="C3" s="55"/>
      <c r="D3" s="55"/>
      <c r="E3" s="55"/>
      <c r="F3" s="55"/>
      <c r="G3" s="55"/>
      <c r="H3" s="43"/>
      <c r="J3" s="22"/>
    </row>
    <row r="4" spans="1:21" x14ac:dyDescent="0.25">
      <c r="A4" s="55" t="s">
        <v>96</v>
      </c>
      <c r="B4" s="55"/>
      <c r="C4" s="55"/>
      <c r="D4" s="55"/>
      <c r="E4" s="55"/>
      <c r="F4" s="55"/>
      <c r="G4" s="55"/>
      <c r="H4" s="43"/>
      <c r="J4" s="15"/>
    </row>
    <row r="5" spans="1:21" x14ac:dyDescent="0.25">
      <c r="A5" s="55" t="s">
        <v>104</v>
      </c>
      <c r="B5" s="55"/>
      <c r="C5" s="55"/>
      <c r="D5" s="55"/>
      <c r="E5" s="55"/>
      <c r="F5" s="55"/>
      <c r="G5" s="55"/>
      <c r="H5" s="43"/>
      <c r="J5" s="15"/>
    </row>
    <row r="6" spans="1:21" x14ac:dyDescent="0.25">
      <c r="A6" s="55" t="s">
        <v>92</v>
      </c>
      <c r="B6" s="55"/>
      <c r="C6" s="55"/>
      <c r="D6" s="55"/>
      <c r="E6" s="55"/>
      <c r="F6" s="55"/>
      <c r="G6" s="55"/>
      <c r="H6" s="43"/>
      <c r="J6" s="15"/>
    </row>
    <row r="7" spans="1:21" x14ac:dyDescent="0.25">
      <c r="A7" s="53" t="s">
        <v>98</v>
      </c>
      <c r="B7" s="53"/>
      <c r="C7" s="53"/>
      <c r="D7" s="53"/>
      <c r="E7" s="53"/>
      <c r="F7" s="53"/>
      <c r="G7" s="53"/>
      <c r="H7" s="30"/>
      <c r="J7" s="15"/>
    </row>
    <row r="8" spans="1:21" ht="30" x14ac:dyDescent="0.25">
      <c r="A8" s="27" t="s">
        <v>0</v>
      </c>
      <c r="B8" s="42" t="s">
        <v>102</v>
      </c>
      <c r="C8" s="42" t="s">
        <v>112</v>
      </c>
      <c r="D8" s="42" t="s">
        <v>113</v>
      </c>
      <c r="E8" s="42" t="s">
        <v>114</v>
      </c>
      <c r="F8" s="42" t="s">
        <v>115</v>
      </c>
      <c r="G8" s="28" t="s">
        <v>101</v>
      </c>
      <c r="H8" s="28" t="s">
        <v>100</v>
      </c>
      <c r="T8" s="29"/>
      <c r="U8" s="29"/>
    </row>
    <row r="9" spans="1:21" x14ac:dyDescent="0.25">
      <c r="A9" s="1" t="s">
        <v>1</v>
      </c>
      <c r="B9" s="33">
        <f>B10+B15</f>
        <v>20747410.77</v>
      </c>
      <c r="C9" s="33">
        <f>C10+C15+C35</f>
        <v>22156204.690000001</v>
      </c>
      <c r="D9" s="33">
        <f>D10+D15+D25+D35+D58</f>
        <v>32242892.57</v>
      </c>
      <c r="E9" s="33">
        <f>E10+E15+E25</f>
        <v>37670521.57</v>
      </c>
      <c r="F9" s="33">
        <f>F10+F15+F25+F35+F58</f>
        <v>24438862.299999997</v>
      </c>
      <c r="G9" s="24">
        <f>B9+C9+D9+E9+F9</f>
        <v>137255891.89999998</v>
      </c>
      <c r="H9" s="24">
        <v>18.260000000000002</v>
      </c>
      <c r="J9" s="29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x14ac:dyDescent="0.25">
      <c r="A10" s="3" t="s">
        <v>2</v>
      </c>
      <c r="B10" s="33">
        <f>B11+B12+B13+B14</f>
        <v>19270730.140000001</v>
      </c>
      <c r="C10" s="33">
        <f>C11+C12+C13+C14</f>
        <v>19967138.34</v>
      </c>
      <c r="D10" s="33">
        <v>20036105.100000001</v>
      </c>
      <c r="E10" s="33">
        <f>E11+E12+E13+E14</f>
        <v>34057950.670000002</v>
      </c>
      <c r="F10" s="33">
        <f>F11+F12+F14</f>
        <v>20498976.77</v>
      </c>
      <c r="G10" s="24">
        <f>B10+C10+D10+E10+F10</f>
        <v>113830901.02</v>
      </c>
      <c r="H10" s="25">
        <v>20.079999999999998</v>
      </c>
      <c r="I10" s="29"/>
      <c r="J10" s="29"/>
      <c r="L10" s="20"/>
    </row>
    <row r="11" spans="1:21" x14ac:dyDescent="0.25">
      <c r="A11" s="8" t="s">
        <v>3</v>
      </c>
      <c r="B11" s="34">
        <v>16073639.17</v>
      </c>
      <c r="C11" s="34">
        <v>16820171.66</v>
      </c>
      <c r="D11" s="34">
        <v>16894972.5</v>
      </c>
      <c r="E11" s="34">
        <v>17113836</v>
      </c>
      <c r="F11" s="34">
        <v>16336403.710000001</v>
      </c>
      <c r="G11" s="24">
        <f>B11+C11+D11+E11+F11</f>
        <v>83239023.039999992</v>
      </c>
      <c r="H11" s="24">
        <v>22.08</v>
      </c>
      <c r="I11" s="29"/>
    </row>
    <row r="12" spans="1:21" x14ac:dyDescent="0.25">
      <c r="A12" s="8" t="s">
        <v>4</v>
      </c>
      <c r="B12" s="34">
        <v>648000</v>
      </c>
      <c r="C12" s="34">
        <v>648000</v>
      </c>
      <c r="D12" s="34">
        <v>660000</v>
      </c>
      <c r="E12" s="34">
        <v>14217982.24</v>
      </c>
      <c r="F12" s="34">
        <v>1693366.66</v>
      </c>
      <c r="G12" s="24">
        <f>B12+C12+D12+E12+F12</f>
        <v>17867348.899999999</v>
      </c>
      <c r="H12" s="24">
        <v>6.12</v>
      </c>
      <c r="I12" s="29"/>
    </row>
    <row r="13" spans="1:21" x14ac:dyDescent="0.25">
      <c r="A13" s="8" t="s">
        <v>40</v>
      </c>
      <c r="B13" s="38">
        <v>120000</v>
      </c>
      <c r="C13" s="38">
        <v>0</v>
      </c>
      <c r="D13" s="38">
        <v>0</v>
      </c>
      <c r="E13" s="38">
        <v>240000</v>
      </c>
      <c r="F13" s="38">
        <v>0</v>
      </c>
      <c r="G13" s="24">
        <f>B13+E13</f>
        <v>360000</v>
      </c>
      <c r="H13" s="24">
        <v>0</v>
      </c>
    </row>
    <row r="14" spans="1:21" x14ac:dyDescent="0.25">
      <c r="A14" s="8" t="s">
        <v>6</v>
      </c>
      <c r="B14" s="34">
        <v>2429090.9700000002</v>
      </c>
      <c r="C14" s="34">
        <v>2498966.6800000002</v>
      </c>
      <c r="D14" s="34">
        <v>2481132.6</v>
      </c>
      <c r="E14" s="34">
        <v>2486132.4300000002</v>
      </c>
      <c r="F14" s="34">
        <v>2469206.4</v>
      </c>
      <c r="G14" s="24">
        <f>B14+C14+D14+E14+F14</f>
        <v>12364529.08</v>
      </c>
      <c r="H14" s="24">
        <v>23.36</v>
      </c>
    </row>
    <row r="15" spans="1:21" s="22" customFormat="1" x14ac:dyDescent="0.25">
      <c r="A15" s="3" t="s">
        <v>7</v>
      </c>
      <c r="B15" s="33">
        <f>B16+B18+B20</f>
        <v>1476680.63</v>
      </c>
      <c r="C15" s="33">
        <f>C16+C17+C18+C19+C20+C21:C21</f>
        <v>2089066.3499999999</v>
      </c>
      <c r="D15" s="33">
        <f>D16+D17+D18+D19+D20+D21+D22+D23+D24</f>
        <v>8057447.2200000007</v>
      </c>
      <c r="E15" s="33">
        <f>E16+E17+E18+E19+E20+E21+E22+E23+E24</f>
        <v>3403894.87</v>
      </c>
      <c r="F15" s="33">
        <f>F16+F17+F18+F20+F21+F22+F23+F24</f>
        <v>3494393.63</v>
      </c>
      <c r="G15" s="24">
        <f>B15+C15+D15+E15+F15</f>
        <v>18521482.699999999</v>
      </c>
      <c r="H15" s="24">
        <v>15.83</v>
      </c>
    </row>
    <row r="16" spans="1:21" x14ac:dyDescent="0.25">
      <c r="A16" s="8" t="s">
        <v>8</v>
      </c>
      <c r="B16" s="34">
        <v>850857.21</v>
      </c>
      <c r="C16" s="34">
        <v>844657.5</v>
      </c>
      <c r="D16" s="34">
        <v>849919.21</v>
      </c>
      <c r="E16" s="34">
        <v>788050.27</v>
      </c>
      <c r="F16" s="34">
        <v>927500.19</v>
      </c>
      <c r="G16" s="24">
        <f>B16+C16+D16+E16+F16</f>
        <v>4260984.38</v>
      </c>
      <c r="H16" s="24">
        <v>19.73</v>
      </c>
    </row>
    <row r="17" spans="1:9" x14ac:dyDescent="0.25">
      <c r="A17" s="8" t="s">
        <v>9</v>
      </c>
      <c r="B17" s="38">
        <v>0</v>
      </c>
      <c r="C17" s="38">
        <v>0</v>
      </c>
      <c r="D17" s="38">
        <v>980100</v>
      </c>
      <c r="E17" s="38">
        <v>208980.88</v>
      </c>
      <c r="F17" s="38">
        <v>237888</v>
      </c>
      <c r="G17" s="24">
        <f>B17+D17+E17+F17</f>
        <v>1426968.88</v>
      </c>
      <c r="H17" s="24">
        <v>7.33</v>
      </c>
    </row>
    <row r="18" spans="1:9" x14ac:dyDescent="0.25">
      <c r="A18" s="8" t="s">
        <v>10</v>
      </c>
      <c r="B18" s="34">
        <v>248402.5</v>
      </c>
      <c r="C18" s="34">
        <v>504559.9</v>
      </c>
      <c r="D18" s="34">
        <v>851484.58</v>
      </c>
      <c r="E18" s="34">
        <v>516547.6</v>
      </c>
      <c r="F18" s="34">
        <v>402281.42</v>
      </c>
      <c r="G18" s="24">
        <f>B18+C18+D18+F18</f>
        <v>2006728.4</v>
      </c>
      <c r="H18" s="24">
        <v>32.880000000000003</v>
      </c>
    </row>
    <row r="19" spans="1:9" x14ac:dyDescent="0.25">
      <c r="A19" s="8" t="s">
        <v>11</v>
      </c>
      <c r="B19" s="38">
        <v>0</v>
      </c>
      <c r="C19" s="38">
        <v>227426</v>
      </c>
      <c r="D19" s="38">
        <v>1047188.35</v>
      </c>
      <c r="E19" s="38">
        <v>38275</v>
      </c>
      <c r="F19" s="38">
        <v>0</v>
      </c>
      <c r="G19" s="24">
        <f>B19+C19+D19+E19</f>
        <v>1312889.3500000001</v>
      </c>
      <c r="H19" s="24">
        <v>0</v>
      </c>
    </row>
    <row r="20" spans="1:9" x14ac:dyDescent="0.25">
      <c r="A20" s="8" t="s">
        <v>12</v>
      </c>
      <c r="B20" s="34">
        <v>377420.92</v>
      </c>
      <c r="C20" s="34">
        <v>360000</v>
      </c>
      <c r="D20" s="34">
        <v>2639840.5</v>
      </c>
      <c r="E20" s="34">
        <v>945280.94</v>
      </c>
      <c r="F20" s="34">
        <v>113280</v>
      </c>
      <c r="G20" s="24">
        <f>B20+C20+D20+E20+F20</f>
        <v>4435822.3599999994</v>
      </c>
      <c r="H20" s="24">
        <v>20.58</v>
      </c>
    </row>
    <row r="21" spans="1:9" x14ac:dyDescent="0.25">
      <c r="A21" s="8" t="s">
        <v>13</v>
      </c>
      <c r="B21" s="38">
        <v>0</v>
      </c>
      <c r="C21" s="38">
        <v>152422.95000000001</v>
      </c>
      <c r="D21" s="38">
        <v>382581.7</v>
      </c>
      <c r="E21" s="38">
        <v>439359.22</v>
      </c>
      <c r="F21" s="38">
        <v>439359.22</v>
      </c>
      <c r="G21" s="24">
        <f>B21+C21+D21+E21+F21</f>
        <v>1413723.0899999999</v>
      </c>
      <c r="H21" s="24">
        <v>10.14</v>
      </c>
    </row>
    <row r="22" spans="1:9" ht="30" x14ac:dyDescent="0.25">
      <c r="A22" s="8" t="s">
        <v>14</v>
      </c>
      <c r="B22" s="38">
        <v>0</v>
      </c>
      <c r="C22" s="38">
        <v>0</v>
      </c>
      <c r="D22" s="38">
        <v>200732.86</v>
      </c>
      <c r="E22" s="38">
        <v>325399.28999999998</v>
      </c>
      <c r="F22" s="38">
        <v>66080</v>
      </c>
      <c r="G22" s="24">
        <f>B22+D22+E22+F22</f>
        <v>592212.14999999991</v>
      </c>
      <c r="H22" s="24">
        <v>4.33</v>
      </c>
    </row>
    <row r="23" spans="1:9" ht="30" x14ac:dyDescent="0.25">
      <c r="A23" s="8" t="s">
        <v>15</v>
      </c>
      <c r="B23" s="38">
        <v>0</v>
      </c>
      <c r="C23" s="38">
        <v>0</v>
      </c>
      <c r="D23" s="38">
        <v>393929.88</v>
      </c>
      <c r="E23" s="38">
        <v>78759.16</v>
      </c>
      <c r="F23" s="38">
        <v>374112.6</v>
      </c>
      <c r="G23" s="24">
        <f>B23+D23+E23+F23</f>
        <v>846801.64</v>
      </c>
      <c r="H23" s="24">
        <v>5.85</v>
      </c>
    </row>
    <row r="24" spans="1:9" x14ac:dyDescent="0.25">
      <c r="A24" s="8" t="s">
        <v>41</v>
      </c>
      <c r="B24" s="38">
        <v>0</v>
      </c>
      <c r="C24" s="38">
        <v>0</v>
      </c>
      <c r="D24" s="38">
        <v>711670.14</v>
      </c>
      <c r="E24" s="38">
        <v>63242.51</v>
      </c>
      <c r="F24" s="38">
        <v>933892.2</v>
      </c>
      <c r="G24" s="24">
        <f>B24+D24+E24+F24</f>
        <v>1708804.85</v>
      </c>
      <c r="H24" s="24">
        <v>9.1</v>
      </c>
    </row>
    <row r="25" spans="1:9" s="22" customFormat="1" x14ac:dyDescent="0.25">
      <c r="A25" s="3" t="s">
        <v>16</v>
      </c>
      <c r="B25" s="37">
        <f>SUM(B26:B34)</f>
        <v>0</v>
      </c>
      <c r="C25" s="37"/>
      <c r="D25" s="37">
        <f>D26+D27+D28+D32+D34</f>
        <v>3967408.62</v>
      </c>
      <c r="E25" s="37">
        <f>E26+E27+E28+E30+E31+E32+E34</f>
        <v>208676.03</v>
      </c>
      <c r="F25" s="37">
        <f>F26+F28+F34</f>
        <v>237841.74</v>
      </c>
      <c r="G25" s="24">
        <f>B25+D25+E25+F25</f>
        <v>4413926.3899999997</v>
      </c>
      <c r="H25" s="24">
        <v>13</v>
      </c>
    </row>
    <row r="26" spans="1:9" x14ac:dyDescent="0.25">
      <c r="A26" s="8" t="s">
        <v>17</v>
      </c>
      <c r="B26" s="38">
        <v>0</v>
      </c>
      <c r="C26" s="38">
        <v>0</v>
      </c>
      <c r="D26" s="38">
        <v>171292.08</v>
      </c>
      <c r="E26" s="38">
        <v>5907</v>
      </c>
      <c r="F26" s="38">
        <v>40002</v>
      </c>
      <c r="G26" s="24">
        <f>B26+D26+E26+F26</f>
        <v>217201.08</v>
      </c>
      <c r="H26" s="24">
        <v>19.75</v>
      </c>
    </row>
    <row r="27" spans="1:9" x14ac:dyDescent="0.25">
      <c r="A27" s="8" t="s">
        <v>18</v>
      </c>
      <c r="B27" s="38">
        <v>0</v>
      </c>
      <c r="C27" s="38">
        <v>0</v>
      </c>
      <c r="D27" s="38">
        <v>78588</v>
      </c>
      <c r="E27" s="38">
        <v>399.01</v>
      </c>
      <c r="F27" s="38">
        <v>0</v>
      </c>
      <c r="G27" s="24">
        <f t="shared" ref="G27" si="0">B27+D27+E27</f>
        <v>78987.009999999995</v>
      </c>
      <c r="H27" s="24">
        <v>0</v>
      </c>
    </row>
    <row r="28" spans="1:9" x14ac:dyDescent="0.25">
      <c r="A28" s="8" t="s">
        <v>19</v>
      </c>
      <c r="B28" s="38">
        <v>0</v>
      </c>
      <c r="C28" s="38">
        <v>0</v>
      </c>
      <c r="D28" s="38">
        <v>4130</v>
      </c>
      <c r="E28" s="38">
        <v>1816</v>
      </c>
      <c r="F28" s="38">
        <v>148279.74</v>
      </c>
      <c r="G28" s="24">
        <f>B28+D28+E28+F28</f>
        <v>154225.74</v>
      </c>
      <c r="H28" s="24">
        <v>11.25</v>
      </c>
    </row>
    <row r="29" spans="1:9" x14ac:dyDescent="0.25">
      <c r="A29" s="8" t="s">
        <v>20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24">
        <f t="shared" ref="G29" si="1">B29</f>
        <v>0</v>
      </c>
      <c r="H29" s="24">
        <v>0</v>
      </c>
    </row>
    <row r="30" spans="1:9" x14ac:dyDescent="0.25">
      <c r="A30" s="8" t="s">
        <v>21</v>
      </c>
      <c r="B30" s="38">
        <v>0</v>
      </c>
      <c r="C30" s="38">
        <v>0</v>
      </c>
      <c r="D30" s="38">
        <v>0</v>
      </c>
      <c r="E30" s="38">
        <v>445</v>
      </c>
      <c r="F30" s="38">
        <v>0</v>
      </c>
      <c r="G30" s="24">
        <f>B30+E30</f>
        <v>445</v>
      </c>
      <c r="H30" s="24">
        <v>30.21</v>
      </c>
    </row>
    <row r="31" spans="1:9" ht="30" x14ac:dyDescent="0.25">
      <c r="A31" s="8" t="s">
        <v>22</v>
      </c>
      <c r="B31" s="38">
        <v>0</v>
      </c>
      <c r="C31" s="38">
        <v>0</v>
      </c>
      <c r="D31" s="38">
        <v>0</v>
      </c>
      <c r="E31" s="38">
        <v>5472.44</v>
      </c>
      <c r="F31" s="38">
        <v>0</v>
      </c>
      <c r="G31" s="24">
        <f>E31</f>
        <v>5472.44</v>
      </c>
      <c r="H31" s="24">
        <v>53.34</v>
      </c>
    </row>
    <row r="32" spans="1:9" ht="14.25" customHeight="1" x14ac:dyDescent="0.25">
      <c r="A32" s="8" t="s">
        <v>23</v>
      </c>
      <c r="B32" s="38">
        <v>0</v>
      </c>
      <c r="C32" s="38">
        <v>0</v>
      </c>
      <c r="D32" s="38">
        <v>2900000</v>
      </c>
      <c r="E32" s="38">
        <v>40903.74</v>
      </c>
      <c r="F32" s="38">
        <v>0</v>
      </c>
      <c r="G32" s="24">
        <f>0+D32+E32</f>
        <v>2940903.74</v>
      </c>
      <c r="H32" s="24">
        <v>3.61</v>
      </c>
      <c r="I32" s="21"/>
    </row>
    <row r="33" spans="1:20" ht="30" x14ac:dyDescent="0.25">
      <c r="A33" s="8" t="s">
        <v>42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24">
        <v>0</v>
      </c>
      <c r="H33" s="24">
        <v>0</v>
      </c>
    </row>
    <row r="34" spans="1:20" x14ac:dyDescent="0.25">
      <c r="A34" s="8" t="s">
        <v>24</v>
      </c>
      <c r="B34" s="38">
        <v>0</v>
      </c>
      <c r="C34" s="38">
        <v>0</v>
      </c>
      <c r="D34" s="38">
        <v>813398.54</v>
      </c>
      <c r="E34" s="38">
        <v>153732.84</v>
      </c>
      <c r="F34" s="38">
        <v>49560</v>
      </c>
      <c r="G34" s="24">
        <f>0+D34+E34+F34</f>
        <v>1016691.38</v>
      </c>
      <c r="H34" s="24">
        <v>5.93</v>
      </c>
    </row>
    <row r="35" spans="1:20" s="22" customFormat="1" x14ac:dyDescent="0.25">
      <c r="A35" s="3" t="s">
        <v>25</v>
      </c>
      <c r="B35" s="38">
        <v>0</v>
      </c>
      <c r="C35" s="37">
        <f>C36</f>
        <v>100000</v>
      </c>
      <c r="D35" s="37">
        <f>D36</f>
        <v>90000</v>
      </c>
      <c r="E35" s="37">
        <v>0</v>
      </c>
      <c r="F35" s="37">
        <f>F36</f>
        <v>150000</v>
      </c>
      <c r="G35" s="24">
        <f>C35+D35+F35</f>
        <v>340000</v>
      </c>
      <c r="H35" s="24">
        <v>8.5</v>
      </c>
    </row>
    <row r="36" spans="1:20" x14ac:dyDescent="0.25">
      <c r="A36" s="8" t="s">
        <v>26</v>
      </c>
      <c r="B36" s="38">
        <v>0</v>
      </c>
      <c r="C36" s="38">
        <v>100000</v>
      </c>
      <c r="D36" s="38">
        <v>90000</v>
      </c>
      <c r="E36" s="38">
        <v>0</v>
      </c>
      <c r="F36" s="38">
        <v>150000</v>
      </c>
      <c r="G36" s="24">
        <f>C36+D36+F36</f>
        <v>340000</v>
      </c>
      <c r="H36" s="24">
        <v>9.6199999999999992</v>
      </c>
    </row>
    <row r="37" spans="1:20" ht="30" x14ac:dyDescent="0.25">
      <c r="A37" s="8" t="s">
        <v>43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24">
        <v>0</v>
      </c>
      <c r="H37" s="24">
        <v>0</v>
      </c>
    </row>
    <row r="38" spans="1:20" ht="30" x14ac:dyDescent="0.25">
      <c r="A38" s="8" t="s">
        <v>44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24">
        <v>0</v>
      </c>
      <c r="H38" s="24">
        <v>0</v>
      </c>
    </row>
    <row r="39" spans="1:20" ht="30" x14ac:dyDescent="0.25">
      <c r="A39" s="8" t="s">
        <v>45</v>
      </c>
      <c r="B39" s="38">
        <v>0</v>
      </c>
      <c r="C39" s="38">
        <v>0</v>
      </c>
      <c r="D39" s="38">
        <v>0</v>
      </c>
      <c r="E39" s="38">
        <v>0</v>
      </c>
      <c r="F39" s="38"/>
      <c r="G39" s="24">
        <v>0</v>
      </c>
      <c r="H39" s="24">
        <v>0</v>
      </c>
    </row>
    <row r="40" spans="1:20" ht="30" x14ac:dyDescent="0.25">
      <c r="A40" s="8" t="s">
        <v>46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24">
        <v>0</v>
      </c>
      <c r="H40" s="24">
        <v>0</v>
      </c>
    </row>
    <row r="41" spans="1:20" x14ac:dyDescent="0.25">
      <c r="A41" s="8" t="s">
        <v>27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24">
        <v>0</v>
      </c>
      <c r="H41" s="24">
        <v>0</v>
      </c>
    </row>
    <row r="42" spans="1:20" ht="30" x14ac:dyDescent="0.25">
      <c r="A42" s="8" t="s">
        <v>47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24">
        <v>0</v>
      </c>
      <c r="H42" s="24">
        <v>0</v>
      </c>
    </row>
    <row r="43" spans="1:20" x14ac:dyDescent="0.25">
      <c r="A43" s="8"/>
      <c r="B43" s="35"/>
      <c r="C43" s="35"/>
      <c r="D43" s="35"/>
      <c r="E43" s="35"/>
      <c r="F43" s="35"/>
      <c r="G43" s="24"/>
      <c r="H43" s="24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</row>
    <row r="44" spans="1:20" x14ac:dyDescent="0.25"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1:20" x14ac:dyDescent="0.25">
      <c r="A45" s="55" t="s">
        <v>95</v>
      </c>
      <c r="B45" s="55"/>
      <c r="C45" s="55"/>
      <c r="D45" s="55"/>
      <c r="E45" s="55"/>
      <c r="F45" s="55"/>
      <c r="G45" s="55"/>
      <c r="H45" s="43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</row>
    <row r="46" spans="1:20" x14ac:dyDescent="0.25">
      <c r="A46" s="55" t="s">
        <v>96</v>
      </c>
      <c r="B46" s="55"/>
      <c r="C46" s="55"/>
      <c r="D46" s="55"/>
      <c r="E46" s="55"/>
      <c r="F46" s="55"/>
      <c r="G46" s="55"/>
      <c r="H46" s="43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</row>
    <row r="47" spans="1:20" x14ac:dyDescent="0.25">
      <c r="A47" s="55" t="s">
        <v>104</v>
      </c>
      <c r="B47" s="55"/>
      <c r="C47" s="55"/>
      <c r="D47" s="55"/>
      <c r="E47" s="55"/>
      <c r="F47" s="55"/>
      <c r="G47" s="55"/>
      <c r="H47" s="43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1:20" s="22" customFormat="1" x14ac:dyDescent="0.25">
      <c r="A48" s="55" t="s">
        <v>92</v>
      </c>
      <c r="B48" s="55"/>
      <c r="C48" s="55"/>
      <c r="D48" s="55"/>
      <c r="E48" s="55"/>
      <c r="F48" s="55"/>
      <c r="G48" s="55"/>
      <c r="H48" s="43"/>
    </row>
    <row r="49" spans="1:8" x14ac:dyDescent="0.25">
      <c r="A49" s="53" t="s">
        <v>98</v>
      </c>
      <c r="B49" s="53"/>
      <c r="C49" s="53"/>
      <c r="D49" s="53"/>
      <c r="E49" s="53"/>
      <c r="F49" s="53"/>
      <c r="G49" s="53"/>
      <c r="H49" s="30"/>
    </row>
    <row r="50" spans="1:8" x14ac:dyDescent="0.25">
      <c r="A50" s="15" t="s">
        <v>99</v>
      </c>
      <c r="B50" s="37">
        <v>0</v>
      </c>
      <c r="C50" s="37">
        <v>0</v>
      </c>
      <c r="D50" s="37">
        <v>0</v>
      </c>
      <c r="E50" s="37">
        <v>0</v>
      </c>
      <c r="F50" s="37">
        <v>0</v>
      </c>
      <c r="G50" s="24">
        <v>0</v>
      </c>
      <c r="H50" s="24">
        <v>0</v>
      </c>
    </row>
    <row r="51" spans="1:8" x14ac:dyDescent="0.25">
      <c r="A51" s="8" t="s">
        <v>49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24">
        <v>0</v>
      </c>
      <c r="H51" s="24">
        <v>0</v>
      </c>
    </row>
    <row r="52" spans="1:8" ht="30" x14ac:dyDescent="0.25">
      <c r="A52" s="8" t="s">
        <v>50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24">
        <v>0</v>
      </c>
      <c r="H52" s="24">
        <v>0</v>
      </c>
    </row>
    <row r="53" spans="1:8" ht="30" x14ac:dyDescent="0.25">
      <c r="A53" s="8" t="s">
        <v>51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24">
        <v>0</v>
      </c>
      <c r="H53" s="24">
        <v>0</v>
      </c>
    </row>
    <row r="54" spans="1:8" ht="30" x14ac:dyDescent="0.25">
      <c r="A54" s="8" t="s">
        <v>52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24">
        <v>0</v>
      </c>
      <c r="H54" s="24">
        <v>0</v>
      </c>
    </row>
    <row r="55" spans="1:8" ht="30" x14ac:dyDescent="0.25">
      <c r="A55" s="8" t="s">
        <v>53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24">
        <v>0</v>
      </c>
      <c r="H55" s="24">
        <v>0</v>
      </c>
    </row>
    <row r="56" spans="1:8" x14ac:dyDescent="0.25">
      <c r="A56" s="8" t="s">
        <v>54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24">
        <v>0</v>
      </c>
      <c r="H56" s="24">
        <v>0</v>
      </c>
    </row>
    <row r="57" spans="1:8" ht="30" x14ac:dyDescent="0.25">
      <c r="A57" s="8" t="s">
        <v>55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24">
        <v>0</v>
      </c>
      <c r="H57" s="24">
        <v>0</v>
      </c>
    </row>
    <row r="58" spans="1:8" x14ac:dyDescent="0.25">
      <c r="A58" s="3" t="s">
        <v>28</v>
      </c>
      <c r="B58" s="37">
        <v>0</v>
      </c>
      <c r="C58" s="37">
        <v>0</v>
      </c>
      <c r="D58" s="37">
        <f>D59+D63</f>
        <v>91931.63</v>
      </c>
      <c r="E58" s="37">
        <v>0</v>
      </c>
      <c r="F58" s="37">
        <f>F59</f>
        <v>57650.16</v>
      </c>
      <c r="G58" s="24">
        <f>0+D58+F58</f>
        <v>149581.79</v>
      </c>
      <c r="H58" s="24">
        <v>1.1100000000000001</v>
      </c>
    </row>
    <row r="59" spans="1:8" x14ac:dyDescent="0.25">
      <c r="A59" s="8" t="s">
        <v>29</v>
      </c>
      <c r="B59" s="38">
        <v>0</v>
      </c>
      <c r="C59" s="38">
        <v>0</v>
      </c>
      <c r="D59" s="38">
        <v>53233.53</v>
      </c>
      <c r="E59" s="38">
        <v>0</v>
      </c>
      <c r="F59" s="38">
        <v>57650.16</v>
      </c>
      <c r="G59" s="24">
        <f>0+D59+F59</f>
        <v>110883.69</v>
      </c>
      <c r="H59" s="24">
        <v>8.52</v>
      </c>
    </row>
    <row r="60" spans="1:8" x14ac:dyDescent="0.25">
      <c r="A60" s="8" t="s">
        <v>30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24">
        <v>0</v>
      </c>
      <c r="H60" s="24">
        <v>0</v>
      </c>
    </row>
    <row r="61" spans="1:8" x14ac:dyDescent="0.25">
      <c r="A61" s="8" t="s">
        <v>31</v>
      </c>
      <c r="B61" s="38">
        <v>0</v>
      </c>
      <c r="C61" s="38">
        <v>0</v>
      </c>
      <c r="D61" s="38"/>
      <c r="E61" s="38">
        <v>0</v>
      </c>
      <c r="F61" s="38">
        <v>0</v>
      </c>
      <c r="G61" s="24">
        <v>0</v>
      </c>
      <c r="H61" s="24">
        <v>0</v>
      </c>
    </row>
    <row r="62" spans="1:8" ht="30" x14ac:dyDescent="0.25">
      <c r="A62" s="8" t="s">
        <v>32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24">
        <v>0</v>
      </c>
      <c r="H62" s="24">
        <v>0</v>
      </c>
    </row>
    <row r="63" spans="1:8" x14ac:dyDescent="0.25">
      <c r="A63" s="8" t="s">
        <v>33</v>
      </c>
      <c r="B63" s="38">
        <v>0</v>
      </c>
      <c r="C63" s="38">
        <v>0</v>
      </c>
      <c r="D63" s="38">
        <v>38698.1</v>
      </c>
      <c r="E63" s="38">
        <v>0</v>
      </c>
      <c r="F63" s="38">
        <v>0</v>
      </c>
      <c r="G63" s="24">
        <f>0+D63</f>
        <v>38698.1</v>
      </c>
      <c r="H63" s="24">
        <v>100</v>
      </c>
    </row>
    <row r="64" spans="1:8" x14ac:dyDescent="0.25">
      <c r="A64" s="8" t="s">
        <v>56</v>
      </c>
      <c r="B64" s="38">
        <v>0</v>
      </c>
      <c r="C64" s="38">
        <v>0</v>
      </c>
      <c r="D64" s="38"/>
      <c r="E64" s="38">
        <v>0</v>
      </c>
      <c r="F64" s="38">
        <v>0</v>
      </c>
      <c r="G64" s="24">
        <v>0</v>
      </c>
      <c r="H64" s="24">
        <v>0</v>
      </c>
    </row>
    <row r="65" spans="1:9" x14ac:dyDescent="0.25">
      <c r="A65" s="8" t="s">
        <v>57</v>
      </c>
      <c r="B65" s="38">
        <v>0</v>
      </c>
      <c r="C65" s="38">
        <v>0</v>
      </c>
      <c r="D65" s="38">
        <v>0</v>
      </c>
      <c r="E65" s="38">
        <v>0</v>
      </c>
      <c r="F65" s="38">
        <v>0</v>
      </c>
      <c r="G65" s="24">
        <v>0</v>
      </c>
      <c r="H65" s="24">
        <v>0</v>
      </c>
    </row>
    <row r="66" spans="1:9" x14ac:dyDescent="0.25">
      <c r="A66" s="8" t="s">
        <v>34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24">
        <v>0</v>
      </c>
      <c r="H66" s="24">
        <v>0</v>
      </c>
    </row>
    <row r="67" spans="1:9" ht="22.5" customHeight="1" x14ac:dyDescent="0.25">
      <c r="A67" s="8" t="s">
        <v>58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24">
        <v>0</v>
      </c>
      <c r="H67" s="24">
        <v>0</v>
      </c>
    </row>
    <row r="68" spans="1:9" x14ac:dyDescent="0.25">
      <c r="A68" s="3" t="s">
        <v>59</v>
      </c>
      <c r="B68" s="37">
        <v>0</v>
      </c>
      <c r="C68" s="37">
        <v>0</v>
      </c>
      <c r="D68" s="37">
        <v>0</v>
      </c>
      <c r="E68" s="37">
        <v>0</v>
      </c>
      <c r="F68" s="37">
        <v>0</v>
      </c>
      <c r="G68" s="24">
        <v>0</v>
      </c>
      <c r="H68" s="24">
        <v>0</v>
      </c>
    </row>
    <row r="69" spans="1:9" x14ac:dyDescent="0.25">
      <c r="A69" s="8" t="s">
        <v>60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24">
        <v>0</v>
      </c>
      <c r="H69" s="24">
        <v>0</v>
      </c>
    </row>
    <row r="70" spans="1:9" x14ac:dyDescent="0.25">
      <c r="A70" s="8" t="s">
        <v>61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24">
        <v>0</v>
      </c>
      <c r="H70" s="24">
        <v>0</v>
      </c>
    </row>
    <row r="71" spans="1:9" x14ac:dyDescent="0.25">
      <c r="A71" s="8" t="s">
        <v>62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24">
        <v>0</v>
      </c>
      <c r="H71" s="24">
        <v>0</v>
      </c>
    </row>
    <row r="72" spans="1:9" ht="30" x14ac:dyDescent="0.25">
      <c r="A72" s="8" t="s">
        <v>63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24">
        <v>0</v>
      </c>
      <c r="H72" s="24">
        <v>0</v>
      </c>
    </row>
    <row r="73" spans="1:9" ht="30" x14ac:dyDescent="0.25">
      <c r="A73" s="3" t="s">
        <v>64</v>
      </c>
      <c r="B73" s="37">
        <v>0</v>
      </c>
      <c r="C73" s="37">
        <v>0</v>
      </c>
      <c r="D73" s="37">
        <v>0</v>
      </c>
      <c r="E73" s="37">
        <v>0</v>
      </c>
      <c r="F73" s="37">
        <v>0</v>
      </c>
      <c r="G73" s="24">
        <v>0</v>
      </c>
      <c r="H73" s="24">
        <v>0</v>
      </c>
    </row>
    <row r="74" spans="1:9" x14ac:dyDescent="0.25">
      <c r="A74" s="8" t="s">
        <v>65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24">
        <v>0</v>
      </c>
      <c r="H74" s="24">
        <v>0</v>
      </c>
    </row>
    <row r="75" spans="1:9" ht="30" x14ac:dyDescent="0.25">
      <c r="A75" s="8" t="s">
        <v>66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24">
        <v>0</v>
      </c>
      <c r="H75" s="24">
        <v>0</v>
      </c>
    </row>
    <row r="76" spans="1:9" x14ac:dyDescent="0.25">
      <c r="A76" s="3" t="s">
        <v>67</v>
      </c>
      <c r="B76" s="37">
        <v>0</v>
      </c>
      <c r="C76" s="37">
        <v>0</v>
      </c>
      <c r="D76" s="37">
        <v>0</v>
      </c>
      <c r="E76" s="37">
        <v>0</v>
      </c>
      <c r="F76" s="37">
        <v>0</v>
      </c>
      <c r="G76" s="24">
        <v>0</v>
      </c>
      <c r="H76" s="24">
        <v>0</v>
      </c>
    </row>
    <row r="77" spans="1:9" x14ac:dyDescent="0.25">
      <c r="A77" s="8" t="s">
        <v>68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24">
        <v>0</v>
      </c>
      <c r="H77" s="24">
        <v>0</v>
      </c>
    </row>
    <row r="78" spans="1:9" x14ac:dyDescent="0.25">
      <c r="A78" s="8" t="s">
        <v>69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24">
        <v>0</v>
      </c>
      <c r="H78" s="24">
        <v>0</v>
      </c>
    </row>
    <row r="79" spans="1:9" ht="30" x14ac:dyDescent="0.25">
      <c r="A79" s="8" t="s">
        <v>70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24">
        <v>0</v>
      </c>
      <c r="H79" s="24">
        <v>0</v>
      </c>
      <c r="I79" s="22"/>
    </row>
    <row r="80" spans="1:9" x14ac:dyDescent="0.25">
      <c r="A80" s="1" t="s">
        <v>71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24">
        <v>0</v>
      </c>
      <c r="H80" s="24">
        <v>0</v>
      </c>
    </row>
    <row r="81" spans="1:9" x14ac:dyDescent="0.25">
      <c r="A81" s="3" t="s">
        <v>72</v>
      </c>
      <c r="B81" s="37">
        <v>0</v>
      </c>
      <c r="C81" s="37">
        <v>0</v>
      </c>
      <c r="D81" s="37">
        <v>0</v>
      </c>
      <c r="E81" s="37">
        <v>0</v>
      </c>
      <c r="F81" s="37">
        <v>0</v>
      </c>
      <c r="G81" s="24">
        <v>0</v>
      </c>
      <c r="H81" s="24">
        <v>0</v>
      </c>
    </row>
    <row r="82" spans="1:9" x14ac:dyDescent="0.25">
      <c r="A82" s="8" t="s">
        <v>73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24">
        <v>0</v>
      </c>
      <c r="H82" s="24">
        <v>0</v>
      </c>
    </row>
    <row r="83" spans="1:9" ht="22.5" customHeight="1" x14ac:dyDescent="0.25">
      <c r="A83" s="8" t="s">
        <v>74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24">
        <v>0</v>
      </c>
      <c r="H83" s="24">
        <v>0</v>
      </c>
      <c r="I83" s="29"/>
    </row>
    <row r="84" spans="1:9" x14ac:dyDescent="0.25">
      <c r="A84" s="8"/>
      <c r="B84" s="38"/>
      <c r="C84" s="38"/>
      <c r="D84" s="38"/>
      <c r="E84" s="38"/>
      <c r="F84" s="38"/>
      <c r="G84" s="24"/>
      <c r="H84" s="24"/>
      <c r="I84" s="29"/>
    </row>
    <row r="85" spans="1:9" x14ac:dyDescent="0.25">
      <c r="A85" s="8"/>
      <c r="B85" s="38"/>
      <c r="C85" s="38"/>
      <c r="D85" s="38"/>
      <c r="E85" s="38"/>
      <c r="F85" s="38"/>
      <c r="G85" s="24"/>
      <c r="H85" s="24"/>
      <c r="I85" s="29"/>
    </row>
    <row r="86" spans="1:9" x14ac:dyDescent="0.25">
      <c r="A86" s="8"/>
      <c r="B86" s="38"/>
      <c r="C86" s="38"/>
      <c r="D86" s="38"/>
      <c r="E86" s="38"/>
      <c r="F86" s="38"/>
      <c r="G86" s="24"/>
      <c r="H86" s="24"/>
      <c r="I86" s="29"/>
    </row>
    <row r="87" spans="1:9" x14ac:dyDescent="0.25">
      <c r="A87" s="8"/>
      <c r="B87" s="38"/>
      <c r="C87" s="38"/>
      <c r="D87" s="38"/>
      <c r="E87" s="38"/>
      <c r="F87" s="38"/>
      <c r="G87" s="24"/>
      <c r="H87" s="24"/>
      <c r="I87" s="29"/>
    </row>
    <row r="88" spans="1:9" x14ac:dyDescent="0.25">
      <c r="A88" s="8"/>
      <c r="B88" s="38"/>
      <c r="C88" s="38"/>
      <c r="D88" s="38"/>
      <c r="E88" s="38"/>
      <c r="F88" s="38"/>
      <c r="G88" s="24"/>
      <c r="H88" s="24"/>
      <c r="I88" s="29"/>
    </row>
    <row r="89" spans="1:9" x14ac:dyDescent="0.25">
      <c r="A89" s="8"/>
      <c r="B89" s="38"/>
      <c r="C89" s="38"/>
      <c r="D89" s="38"/>
      <c r="E89" s="38"/>
      <c r="F89" s="38"/>
      <c r="G89" s="24"/>
      <c r="H89" s="24"/>
      <c r="I89" s="29"/>
    </row>
    <row r="90" spans="1:9" x14ac:dyDescent="0.25">
      <c r="A90" s="8"/>
      <c r="B90" s="38"/>
      <c r="C90" s="38"/>
      <c r="D90" s="38"/>
      <c r="E90" s="38"/>
      <c r="F90" s="38"/>
      <c r="G90" s="24"/>
      <c r="H90" s="24"/>
      <c r="I90" s="29"/>
    </row>
    <row r="91" spans="1:9" x14ac:dyDescent="0.25">
      <c r="A91" s="8"/>
      <c r="B91" s="38"/>
      <c r="C91" s="38"/>
      <c r="D91" s="38"/>
      <c r="E91" s="38"/>
      <c r="F91" s="38"/>
      <c r="G91" s="24"/>
      <c r="H91" s="24"/>
      <c r="I91" s="29"/>
    </row>
    <row r="92" spans="1:9" x14ac:dyDescent="0.25">
      <c r="A92" s="8"/>
      <c r="B92" s="38"/>
      <c r="C92" s="38"/>
      <c r="D92" s="38"/>
      <c r="E92" s="38"/>
      <c r="F92" s="38"/>
      <c r="G92" s="24"/>
      <c r="H92" s="24"/>
      <c r="I92" s="29"/>
    </row>
    <row r="93" spans="1:9" x14ac:dyDescent="0.25">
      <c r="A93" s="8"/>
      <c r="B93" s="38"/>
      <c r="C93" s="38"/>
      <c r="D93" s="38"/>
      <c r="E93" s="38"/>
      <c r="F93" s="38"/>
      <c r="G93" s="24"/>
      <c r="H93" s="24"/>
      <c r="I93" s="29"/>
    </row>
    <row r="94" spans="1:9" x14ac:dyDescent="0.25">
      <c r="A94" s="8"/>
      <c r="B94" s="38"/>
      <c r="C94" s="38"/>
      <c r="D94" s="38"/>
      <c r="E94" s="38"/>
      <c r="F94" s="38"/>
      <c r="G94" s="24"/>
      <c r="H94" s="24"/>
      <c r="I94" s="29"/>
    </row>
    <row r="95" spans="1:9" x14ac:dyDescent="0.25">
      <c r="A95" s="8"/>
      <c r="B95" s="38"/>
      <c r="C95" s="38"/>
      <c r="D95" s="38"/>
      <c r="E95" s="38"/>
      <c r="F95" s="38"/>
      <c r="G95" s="24"/>
      <c r="H95" s="24"/>
      <c r="I95" s="29"/>
    </row>
    <row r="96" spans="1:9" x14ac:dyDescent="0.25">
      <c r="A96" s="8"/>
      <c r="B96" s="38"/>
      <c r="C96" s="38"/>
      <c r="D96" s="38"/>
      <c r="E96" s="38"/>
      <c r="F96" s="38"/>
      <c r="G96" s="24"/>
      <c r="H96" s="24"/>
      <c r="I96" s="29"/>
    </row>
    <row r="97" spans="1:9" x14ac:dyDescent="0.25">
      <c r="A97" s="8"/>
      <c r="B97" s="38"/>
      <c r="C97" s="38"/>
      <c r="D97" s="38"/>
      <c r="E97" s="38"/>
      <c r="F97" s="38"/>
      <c r="G97" s="24"/>
      <c r="H97" s="24"/>
      <c r="I97" s="29"/>
    </row>
    <row r="98" spans="1:9" x14ac:dyDescent="0.25">
      <c r="A98" s="8"/>
      <c r="B98" s="38"/>
      <c r="C98" s="38"/>
      <c r="D98" s="38"/>
      <c r="E98" s="38"/>
      <c r="F98" s="38"/>
      <c r="G98" s="24"/>
      <c r="H98" s="24"/>
      <c r="I98" s="29"/>
    </row>
    <row r="99" spans="1:9" x14ac:dyDescent="0.25">
      <c r="A99" s="8"/>
      <c r="B99" s="38"/>
      <c r="C99" s="38"/>
      <c r="D99" s="38"/>
      <c r="E99" s="38"/>
      <c r="F99" s="38"/>
      <c r="G99" s="24"/>
      <c r="H99" s="24"/>
      <c r="I99" s="29"/>
    </row>
    <row r="100" spans="1:9" x14ac:dyDescent="0.25">
      <c r="A100" s="8"/>
      <c r="B100" s="38"/>
      <c r="C100" s="38"/>
      <c r="D100" s="38"/>
      <c r="E100" s="38"/>
      <c r="F100" s="38"/>
      <c r="G100" s="24"/>
      <c r="H100" s="24"/>
      <c r="I100" s="29"/>
    </row>
    <row r="101" spans="1:9" x14ac:dyDescent="0.25">
      <c r="A101" s="8"/>
      <c r="B101" s="38"/>
      <c r="C101" s="38"/>
      <c r="D101" s="38"/>
      <c r="E101" s="38"/>
      <c r="F101" s="38"/>
      <c r="G101" s="24"/>
      <c r="H101" s="24"/>
      <c r="I101" s="29"/>
    </row>
    <row r="102" spans="1:9" x14ac:dyDescent="0.25">
      <c r="A102" s="8"/>
      <c r="B102" s="38"/>
      <c r="C102" s="38"/>
      <c r="D102" s="38"/>
      <c r="E102" s="38"/>
      <c r="F102" s="38"/>
      <c r="G102" s="24"/>
      <c r="H102" s="24"/>
      <c r="I102" s="29"/>
    </row>
    <row r="103" spans="1:9" x14ac:dyDescent="0.25">
      <c r="A103" s="8"/>
      <c r="B103" s="35"/>
      <c r="C103" s="35"/>
      <c r="D103" s="35"/>
      <c r="E103" s="35"/>
      <c r="F103" s="35"/>
      <c r="G103" s="24"/>
      <c r="H103" s="24"/>
      <c r="I103" s="29"/>
    </row>
    <row r="104" spans="1:9" x14ac:dyDescent="0.25">
      <c r="H104" s="24"/>
      <c r="I104" s="29"/>
    </row>
    <row r="105" spans="1:9" x14ac:dyDescent="0.25">
      <c r="H105" s="24"/>
      <c r="I105" s="29"/>
    </row>
    <row r="106" spans="1:9" x14ac:dyDescent="0.25">
      <c r="H106" s="24"/>
      <c r="I106" s="29"/>
    </row>
    <row r="107" spans="1:9" x14ac:dyDescent="0.25">
      <c r="H107" s="24"/>
      <c r="I107" s="29"/>
    </row>
    <row r="108" spans="1:9" x14ac:dyDescent="0.25">
      <c r="A108" s="55" t="s">
        <v>95</v>
      </c>
      <c r="B108" s="55"/>
      <c r="C108" s="55"/>
      <c r="D108" s="55"/>
      <c r="E108" s="55"/>
      <c r="F108" s="55"/>
      <c r="G108" s="55"/>
      <c r="H108" s="24"/>
      <c r="I108" s="29"/>
    </row>
    <row r="109" spans="1:9" x14ac:dyDescent="0.25">
      <c r="A109" s="55" t="s">
        <v>96</v>
      </c>
      <c r="B109" s="55"/>
      <c r="C109" s="55"/>
      <c r="D109" s="55"/>
      <c r="E109" s="55"/>
      <c r="F109" s="55"/>
      <c r="G109" s="55"/>
      <c r="H109" s="24"/>
      <c r="I109" s="29"/>
    </row>
    <row r="110" spans="1:9" x14ac:dyDescent="0.25">
      <c r="A110" s="55" t="s">
        <v>104</v>
      </c>
      <c r="B110" s="55"/>
      <c r="C110" s="55"/>
      <c r="D110" s="55"/>
      <c r="E110" s="55"/>
      <c r="F110" s="55"/>
      <c r="G110" s="55"/>
      <c r="H110" s="24"/>
      <c r="I110" s="29"/>
    </row>
    <row r="111" spans="1:9" x14ac:dyDescent="0.25">
      <c r="A111" s="55" t="s">
        <v>92</v>
      </c>
      <c r="B111" s="55"/>
      <c r="C111" s="55"/>
      <c r="D111" s="55"/>
      <c r="E111" s="55"/>
      <c r="F111" s="55"/>
      <c r="G111" s="55"/>
      <c r="H111" s="24"/>
      <c r="I111" s="29"/>
    </row>
    <row r="112" spans="1:9" x14ac:dyDescent="0.25">
      <c r="A112" s="53" t="s">
        <v>98</v>
      </c>
      <c r="B112" s="53"/>
      <c r="C112" s="53"/>
      <c r="D112" s="53"/>
      <c r="E112" s="53"/>
      <c r="F112" s="53"/>
      <c r="G112" s="53"/>
      <c r="H112" s="24"/>
      <c r="I112" s="29"/>
    </row>
    <row r="113" spans="1:10" x14ac:dyDescent="0.25">
      <c r="A113" s="30"/>
      <c r="B113" s="30"/>
      <c r="C113" s="30"/>
      <c r="D113" s="30"/>
      <c r="E113" s="30"/>
      <c r="F113" s="30"/>
      <c r="G113" s="30"/>
      <c r="H113" s="24"/>
      <c r="I113" s="29"/>
    </row>
    <row r="114" spans="1:10" x14ac:dyDescent="0.25">
      <c r="A114" s="3" t="s">
        <v>75</v>
      </c>
      <c r="B114" s="37">
        <v>0</v>
      </c>
      <c r="C114" s="37">
        <v>0</v>
      </c>
      <c r="D114" s="37">
        <v>0</v>
      </c>
      <c r="E114" s="37">
        <v>0</v>
      </c>
      <c r="F114" s="37">
        <v>0</v>
      </c>
      <c r="G114" s="24">
        <v>0</v>
      </c>
      <c r="H114" s="24">
        <v>0</v>
      </c>
    </row>
    <row r="115" spans="1:10" s="22" customFormat="1" x14ac:dyDescent="0.25">
      <c r="A115" s="8" t="s">
        <v>76</v>
      </c>
      <c r="B115" s="38">
        <v>0</v>
      </c>
      <c r="C115" s="38">
        <v>0</v>
      </c>
      <c r="D115" s="38">
        <v>0</v>
      </c>
      <c r="E115" s="38">
        <v>0</v>
      </c>
      <c r="F115" s="38">
        <v>0</v>
      </c>
      <c r="G115" s="24">
        <v>0</v>
      </c>
      <c r="H115" s="24">
        <v>0</v>
      </c>
      <c r="I115" s="23"/>
      <c r="J115" s="23"/>
    </row>
    <row r="116" spans="1:10" x14ac:dyDescent="0.25">
      <c r="A116" s="8" t="s">
        <v>77</v>
      </c>
      <c r="B116" s="38">
        <v>0</v>
      </c>
      <c r="C116" s="38">
        <v>0</v>
      </c>
      <c r="D116" s="38">
        <v>0</v>
      </c>
      <c r="E116" s="38">
        <v>0</v>
      </c>
      <c r="F116" s="38">
        <v>0</v>
      </c>
      <c r="G116" s="24">
        <v>0</v>
      </c>
      <c r="H116" s="24">
        <v>0</v>
      </c>
    </row>
    <row r="117" spans="1:10" x14ac:dyDescent="0.25">
      <c r="A117" s="3" t="s">
        <v>78</v>
      </c>
      <c r="B117" s="37">
        <v>0</v>
      </c>
      <c r="C117" s="37">
        <v>0</v>
      </c>
      <c r="D117" s="37">
        <v>0</v>
      </c>
      <c r="E117" s="37">
        <v>0</v>
      </c>
      <c r="F117" s="37">
        <v>0</v>
      </c>
      <c r="G117" s="24">
        <v>0</v>
      </c>
      <c r="H117" s="24">
        <v>0</v>
      </c>
    </row>
    <row r="118" spans="1:10" x14ac:dyDescent="0.25">
      <c r="A118" s="8" t="s">
        <v>79</v>
      </c>
      <c r="B118" s="38">
        <v>0</v>
      </c>
      <c r="C118" s="38">
        <v>0</v>
      </c>
      <c r="D118" s="38">
        <v>0</v>
      </c>
      <c r="E118" s="38">
        <v>0</v>
      </c>
      <c r="F118" s="38">
        <v>0</v>
      </c>
      <c r="G118" s="24">
        <v>0</v>
      </c>
      <c r="H118" s="24">
        <v>0</v>
      </c>
    </row>
    <row r="119" spans="1:10" x14ac:dyDescent="0.25">
      <c r="A119" s="10" t="s">
        <v>80</v>
      </c>
      <c r="B119" s="39"/>
      <c r="C119" s="39">
        <v>0</v>
      </c>
      <c r="D119" s="39">
        <v>0</v>
      </c>
      <c r="E119" s="39">
        <v>0</v>
      </c>
      <c r="F119" s="39">
        <v>0</v>
      </c>
      <c r="G119" s="24">
        <f>+B119</f>
        <v>0</v>
      </c>
      <c r="H119" s="24"/>
    </row>
    <row r="120" spans="1:10" x14ac:dyDescent="0.25">
      <c r="G120" s="24"/>
      <c r="H120" s="24"/>
    </row>
    <row r="121" spans="1:10" x14ac:dyDescent="0.25">
      <c r="A121" s="31" t="s">
        <v>81</v>
      </c>
      <c r="B121" s="40">
        <f>B15+B10</f>
        <v>20747410.77</v>
      </c>
      <c r="C121" s="40">
        <f>C35+C15+C10</f>
        <v>22156204.689999998</v>
      </c>
      <c r="D121" s="40">
        <f>D58+D35+D25+D15+D10</f>
        <v>32242892.57</v>
      </c>
      <c r="E121" s="40">
        <f>E25+E15+E10</f>
        <v>37670521.57</v>
      </c>
      <c r="F121" s="40">
        <f>F58+F35+F25+F15+F10</f>
        <v>24438862.300000001</v>
      </c>
      <c r="G121" s="26">
        <f>+B121+C121+D121+E121+F121</f>
        <v>137255891.90000001</v>
      </c>
      <c r="H121" s="46"/>
      <c r="I121" s="29"/>
    </row>
    <row r="122" spans="1:10" x14ac:dyDescent="0.25">
      <c r="A122" t="s">
        <v>91</v>
      </c>
      <c r="B122" s="41"/>
      <c r="C122" s="41"/>
      <c r="D122" s="41"/>
      <c r="E122" s="41"/>
      <c r="F122" s="41"/>
    </row>
    <row r="123" spans="1:10" x14ac:dyDescent="0.25">
      <c r="A123" t="s">
        <v>89</v>
      </c>
    </row>
    <row r="124" spans="1:10" x14ac:dyDescent="0.25">
      <c r="A124" t="s">
        <v>90</v>
      </c>
    </row>
    <row r="127" spans="1:10" ht="15.75" thickBot="1" x14ac:dyDescent="0.3"/>
    <row r="128" spans="1:10" ht="31.5" x14ac:dyDescent="0.25">
      <c r="A128" s="48" t="s">
        <v>105</v>
      </c>
    </row>
    <row r="129" spans="1:10" ht="47.25" x14ac:dyDescent="0.25">
      <c r="A129" s="49" t="s">
        <v>106</v>
      </c>
    </row>
    <row r="130" spans="1:10" ht="79.5" thickBot="1" x14ac:dyDescent="0.3">
      <c r="A130" s="50" t="s">
        <v>107</v>
      </c>
    </row>
    <row r="131" spans="1:10" ht="15.75" x14ac:dyDescent="0.25">
      <c r="A131" s="51"/>
    </row>
    <row r="132" spans="1:10" ht="15.75" x14ac:dyDescent="0.25">
      <c r="A132" s="51"/>
    </row>
    <row r="133" spans="1:10" ht="21.75" customHeight="1" x14ac:dyDescent="0.25">
      <c r="A133" s="51"/>
    </row>
    <row r="134" spans="1:10" ht="14.25" customHeight="1" x14ac:dyDescent="0.25"/>
    <row r="136" spans="1:10" x14ac:dyDescent="0.25">
      <c r="A136" t="s">
        <v>97</v>
      </c>
      <c r="B136" s="36" t="s">
        <v>103</v>
      </c>
    </row>
    <row r="137" spans="1:10" ht="15.75" x14ac:dyDescent="0.25">
      <c r="A137" s="44" t="s">
        <v>108</v>
      </c>
      <c r="B137" s="47" t="s">
        <v>111</v>
      </c>
      <c r="C137" s="47"/>
      <c r="D137" s="47"/>
      <c r="E137" s="47"/>
      <c r="F137" s="47"/>
      <c r="G137" s="45"/>
      <c r="H137" s="45"/>
    </row>
    <row r="138" spans="1:10" x14ac:dyDescent="0.25">
      <c r="A138" t="s">
        <v>109</v>
      </c>
      <c r="B138" s="36" t="s">
        <v>110</v>
      </c>
      <c r="I138" s="32"/>
      <c r="J138" s="22"/>
    </row>
  </sheetData>
  <mergeCells count="15">
    <mergeCell ref="A46:G46"/>
    <mergeCell ref="A47:G47"/>
    <mergeCell ref="A110:G110"/>
    <mergeCell ref="A3:G3"/>
    <mergeCell ref="A4:G4"/>
    <mergeCell ref="A5:G5"/>
    <mergeCell ref="A6:G6"/>
    <mergeCell ref="A45:G45"/>
    <mergeCell ref="A7:G7"/>
    <mergeCell ref="A111:G111"/>
    <mergeCell ref="A112:G112"/>
    <mergeCell ref="A108:G108"/>
    <mergeCell ref="A109:G109"/>
    <mergeCell ref="A48:G48"/>
    <mergeCell ref="A49:G49"/>
  </mergeCells>
  <pageMargins left="0.25" right="0.25" top="0.75" bottom="0.75" header="0.3" footer="0.3"/>
  <pageSetup scale="63" fitToHeight="0" orientation="portrait" r:id="rId1"/>
  <rowBreaks count="1" manualBreakCount="1">
    <brk id="4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2024</vt:lpstr>
      <vt:lpstr>'Plantilla Ejecución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cp:lastPrinted>2024-06-07T18:51:00Z</cp:lastPrinted>
  <dcterms:created xsi:type="dcterms:W3CDTF">2018-04-17T18:57:16Z</dcterms:created>
  <dcterms:modified xsi:type="dcterms:W3CDTF">2024-06-10T19:43:25Z</dcterms:modified>
</cp:coreProperties>
</file>